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Work\abrechnungen\Downloads\Kündigung\"/>
    </mc:Choice>
  </mc:AlternateContent>
  <xr:revisionPtr revIDLastSave="0" documentId="13_ncr:1_{7E1D786C-73A5-40A0-A545-97373F6102F1}" xr6:coauthVersionLast="47" xr6:coauthVersionMax="47" xr10:uidLastSave="{00000000-0000-0000-0000-000000000000}"/>
  <workbookProtection workbookAlgorithmName="SHA-512" workbookHashValue="cE051Tm9GVppcOcnjrzmsf2ckU6NRJV4+iCvfBlle3n69ZR1d0IzI4lZxGxy1O3kpu+emaXTFjwxdIVv/W6Pfg==" workbookSaltValue="UBtIYWgjYJouX5Q+Zw1hKA==" workbookSpinCount="100000" lockStructure="1"/>
  <bookViews>
    <workbookView xWindow="-120" yWindow="-120" windowWidth="29040" windowHeight="15840" xr2:uid="{00000000-000D-0000-FFFF-FFFF00000000}"/>
  </bookViews>
  <sheets>
    <sheet name="Auszahlung Hans Muster" sheetId="1" r:id="rId1"/>
  </sheets>
  <definedNames>
    <definedName name="_xlnm.Print_Area" localSheetId="0">'Auszahlung Hans Muster'!$A$1:$E$50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49" i="1"/>
  <c r="C16" i="1" s="1"/>
  <c r="C20" i="1"/>
  <c r="C27" i="1"/>
  <c r="C42" i="1"/>
  <c r="C36" i="1"/>
  <c r="C43" i="1" l="1"/>
  <c r="D14" i="1"/>
  <c r="C21" i="1" l="1"/>
  <c r="C28" i="1" s="1"/>
  <c r="C38" i="1" l="1"/>
  <c r="C45" i="1"/>
  <c r="C29" i="1" l="1"/>
  <c r="C31" i="1" s="1"/>
  <c r="C37" i="1" s="1"/>
  <c r="C39" i="1" l="1"/>
  <c r="C44" i="1"/>
  <c r="C46" i="1" s="1"/>
</calcChain>
</file>

<file path=xl/sharedStrings.xml><?xml version="1.0" encoding="utf-8"?>
<sst xmlns="http://schemas.openxmlformats.org/spreadsheetml/2006/main" count="40" uniqueCount="36">
  <si>
    <t>Kündigung</t>
  </si>
  <si>
    <t>Eintrittsdatum</t>
  </si>
  <si>
    <t>Durchschnittl. Anzahl Arbeitstage pro Monat</t>
  </si>
  <si>
    <t>Grunddaten</t>
  </si>
  <si>
    <t>Geleistete Arbeitstage</t>
  </si>
  <si>
    <t>Berechnung Ferienanspruch</t>
  </si>
  <si>
    <t>Ferienguthaben aus dem Vorjahr</t>
  </si>
  <si>
    <t>Arbeitstage pro Jahr</t>
  </si>
  <si>
    <t>Im letzten Monat geleistete Arbeit</t>
  </si>
  <si>
    <t>pro rata Ferienanspruch laufendes Jahr</t>
  </si>
  <si>
    <t>aus nicht bezogenen Ferien</t>
  </si>
  <si>
    <t>Kündigungsfrist (Tage)</t>
  </si>
  <si>
    <t>pro rata Ferienanspruch laufendes Jahr (Tage)</t>
  </si>
  <si>
    <t>Ferienguthaben Saldo (Tage)</t>
  </si>
  <si>
    <t>Lohnbasis Brutto (CHF)</t>
  </si>
  <si>
    <t>Lohnanspruch Brutto (CHF)</t>
  </si>
  <si>
    <t>Austrittszahlung Hans Muster</t>
  </si>
  <si>
    <t>schon bezogene Ferientage</t>
  </si>
  <si>
    <t>pro rata Ferienanspruch Vorjahr</t>
  </si>
  <si>
    <t>Berechnung Austrittsleistung bei Kündigung</t>
  </si>
  <si>
    <t>Auszahlung Hans Muster</t>
  </si>
  <si>
    <t>Anzahl vollständig zählbare Monate im laufenden Jahr</t>
  </si>
  <si>
    <t>Total geleistete Arbeitstage im laufenden Jahr</t>
  </si>
  <si>
    <t>Disclaimer</t>
  </si>
  <si>
    <t xml:space="preserve">abrechnungen.ch (Rasminka GmbH) übernimmt keine Haftung für diese Excel-Vorlage und die Richtigkeit daraus erstellter Analysen und Vergleiche. Entsprechend haftet für alle im Zusammenhang mit diesem Excel-File stehenden Auswertungen ausschliesslich der Anwender. Bei Unsicherheiten und Fragen lassen Sie sich am besten durch eine Fachperson (Buchhalter, Treuhänder, Versicherungspartner) beraten. </t>
  </si>
  <si>
    <r>
      <t xml:space="preserve">Bitte geben Sie die Daten nur in die </t>
    </r>
    <r>
      <rPr>
        <b/>
        <sz val="11"/>
        <color theme="1"/>
        <rFont val="Arial"/>
        <family val="2"/>
        <charset val="204"/>
      </rPr>
      <t xml:space="preserve">hellen </t>
    </r>
    <r>
      <rPr>
        <sz val="11"/>
        <color theme="1"/>
        <rFont val="Arial"/>
        <family val="2"/>
        <charset val="204"/>
      </rPr>
      <t>Zellen ein. Die restlichen Berechnungen erfolgen automatisch.</t>
    </r>
  </si>
  <si>
    <t>1 Tag Ferienauszahlung</t>
  </si>
  <si>
    <t>Lohnbasis Brutto (CHF) + Anteil 13. Lohn</t>
  </si>
  <si>
    <t>Berechnung Lohnanspruch (aus dem Monatslohn)</t>
  </si>
  <si>
    <t>Im 1. Monat geleistete Arbeitstage (falls nicht vollständig und das Jahr des Austritts und Eintritts gleich sind)</t>
  </si>
  <si>
    <t>Austrittsdatum</t>
  </si>
  <si>
    <t>Jährlicher Ferienanspruch Arbeitstage</t>
  </si>
  <si>
    <t>Option 1. ohne 13. Lohn</t>
  </si>
  <si>
    <t>Option 2. mit 13. Lohn</t>
  </si>
  <si>
    <t>Im letzten Monat geleistete Arbeitstage (falls nicht vollständig) inkl. Austrittsdatum</t>
  </si>
  <si>
    <t>aus geleisteter Arbeit im letzten Monat (falls unvollständiger Monat)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</si>
</sst>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,##0;[Red]\(#,##0\);\-"/>
    <numFmt numFmtId="166" formatCode="dd/mm/yyyy\ "/>
    <numFmt numFmtId="167" formatCode="0\ "/>
    <numFmt numFmtId="168" formatCode="0.00\ "/>
    <numFmt numFmtId="169" formatCode="0.0\ "/>
    <numFmt numFmtId="170" formatCode="_ * #,##0_ ;_ * \-#,##0_ ;_ * &quot;-&quot;??_ ;_ @_ "/>
    <numFmt numFmtId="171" formatCode="dd/mm/yyyy\ ;dd/mm/yyyy\ ;&quot; -     &quot;"/>
    <numFmt numFmtId="172" formatCode="0.0%\ ;0.0%\ ;&quot; -     &quot;"/>
    <numFmt numFmtId="173" formatCode="0.0\ ;0.0\ ;&quot; -     &quot;"/>
    <numFmt numFmtId="174" formatCode="0.0%\ ;0.0%\ \ ;&quot; -    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0" xfId="0" applyFont="1" applyFill="1" applyProtection="1">
      <protection hidden="1"/>
    </xf>
    <xf numFmtId="164" fontId="3" fillId="2" borderId="0" xfId="1" applyFont="1" applyFill="1" applyProtection="1">
      <protection hidden="1"/>
    </xf>
    <xf numFmtId="164" fontId="3" fillId="3" borderId="2" xfId="1" applyFont="1" applyFill="1" applyBorder="1" applyProtection="1">
      <protection locked="0"/>
    </xf>
    <xf numFmtId="0" fontId="3" fillId="0" borderId="0" xfId="0" applyFont="1" applyAlignment="1">
      <alignment vertical="top" wrapText="1"/>
    </xf>
    <xf numFmtId="0" fontId="4" fillId="0" borderId="0" xfId="0" applyFont="1" applyAlignment="1" applyProtection="1">
      <alignment horizontal="left" vertical="top" wrapText="1" indent="1"/>
      <protection hidden="1"/>
    </xf>
    <xf numFmtId="0" fontId="3" fillId="4" borderId="0" xfId="0" applyFont="1" applyFill="1"/>
    <xf numFmtId="164" fontId="3" fillId="4" borderId="0" xfId="0" applyNumberFormat="1" applyFont="1" applyFill="1"/>
    <xf numFmtId="164" fontId="3" fillId="4" borderId="0" xfId="1" applyFont="1" applyFill="1" applyProtection="1">
      <protection hidden="1"/>
    </xf>
    <xf numFmtId="166" fontId="3" fillId="3" borderId="2" xfId="0" applyNumberFormat="1" applyFont="1" applyFill="1" applyBorder="1" applyProtection="1">
      <protection locked="0"/>
    </xf>
    <xf numFmtId="167" fontId="3" fillId="3" borderId="2" xfId="0" applyNumberFormat="1" applyFont="1" applyFill="1" applyBorder="1" applyProtection="1">
      <protection locked="0"/>
    </xf>
    <xf numFmtId="168" fontId="3" fillId="3" borderId="2" xfId="0" applyNumberFormat="1" applyFont="1" applyFill="1" applyBorder="1" applyProtection="1">
      <protection locked="0"/>
    </xf>
    <xf numFmtId="169" fontId="3" fillId="3" borderId="4" xfId="0" applyNumberFormat="1" applyFont="1" applyFill="1" applyBorder="1" applyProtection="1">
      <protection locked="0"/>
    </xf>
    <xf numFmtId="170" fontId="3" fillId="2" borderId="0" xfId="1" applyNumberFormat="1" applyFont="1" applyFill="1" applyProtection="1">
      <protection hidden="1"/>
    </xf>
    <xf numFmtId="14" fontId="6" fillId="0" borderId="0" xfId="0" applyNumberFormat="1" applyFont="1" applyProtection="1">
      <protection hidden="1"/>
    </xf>
    <xf numFmtId="165" fontId="9" fillId="4" borderId="0" xfId="0" applyNumberFormat="1" applyFont="1" applyFill="1" applyAlignment="1" applyProtection="1">
      <alignment horizontal="left" indent="1"/>
      <protection hidden="1"/>
    </xf>
    <xf numFmtId="0" fontId="5" fillId="4" borderId="0" xfId="0" applyFont="1" applyFill="1" applyAlignment="1">
      <alignment vertical="center"/>
    </xf>
    <xf numFmtId="0" fontId="5" fillId="5" borderId="0" xfId="0" applyFont="1" applyFill="1"/>
    <xf numFmtId="165" fontId="6" fillId="5" borderId="0" xfId="0" applyNumberFormat="1" applyFont="1" applyFill="1"/>
    <xf numFmtId="0" fontId="5" fillId="5" borderId="0" xfId="0" applyFont="1" applyFill="1" applyAlignment="1">
      <alignment vertical="center"/>
    </xf>
    <xf numFmtId="165" fontId="6" fillId="5" borderId="0" xfId="0" applyNumberFormat="1" applyFont="1" applyFill="1" applyAlignment="1">
      <alignment horizontal="center"/>
    </xf>
    <xf numFmtId="165" fontId="7" fillId="5" borderId="0" xfId="0" applyNumberFormat="1" applyFont="1" applyFill="1"/>
    <xf numFmtId="165" fontId="7" fillId="5" borderId="0" xfId="0" applyNumberFormat="1" applyFont="1" applyFill="1" applyAlignment="1" applyProtection="1">
      <alignment horizontal="left" indent="1"/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 indent="1"/>
      <protection hidden="1"/>
    </xf>
    <xf numFmtId="0" fontId="3" fillId="2" borderId="0" xfId="0" applyFont="1" applyFill="1" applyAlignment="1" applyProtection="1">
      <alignment horizontal="left" wrapText="1" indent="1"/>
      <protection hidden="1"/>
    </xf>
    <xf numFmtId="0" fontId="4" fillId="2" borderId="3" xfId="0" applyFont="1" applyFill="1" applyBorder="1" applyProtection="1">
      <protection hidden="1"/>
    </xf>
    <xf numFmtId="165" fontId="8" fillId="5" borderId="0" xfId="0" applyNumberFormat="1" applyFont="1" applyFill="1" applyAlignment="1" applyProtection="1">
      <alignment horizontal="left" vertical="top"/>
      <protection hidden="1"/>
    </xf>
    <xf numFmtId="165" fontId="8" fillId="5" borderId="1" xfId="0" applyNumberFormat="1" applyFont="1" applyFill="1" applyBorder="1" applyAlignment="1" applyProtection="1">
      <alignment horizontal="left" vertical="top"/>
      <protection hidden="1"/>
    </xf>
    <xf numFmtId="0" fontId="3" fillId="4" borderId="0" xfId="0" applyFont="1" applyFill="1" applyProtection="1">
      <protection hidden="1"/>
    </xf>
    <xf numFmtId="0" fontId="3" fillId="0" borderId="0" xfId="0" applyFont="1" applyProtection="1">
      <protection hidden="1"/>
    </xf>
    <xf numFmtId="164" fontId="4" fillId="2" borderId="0" xfId="1" applyFont="1" applyFill="1" applyProtection="1">
      <protection hidden="1"/>
    </xf>
    <xf numFmtId="171" fontId="3" fillId="2" borderId="0" xfId="0" applyNumberFormat="1" applyFont="1" applyFill="1" applyProtection="1">
      <protection hidden="1"/>
    </xf>
    <xf numFmtId="172" fontId="3" fillId="2" borderId="0" xfId="2" applyNumberFormat="1" applyFont="1" applyFill="1" applyProtection="1">
      <protection hidden="1"/>
    </xf>
    <xf numFmtId="173" fontId="4" fillId="2" borderId="3" xfId="0" applyNumberFormat="1" applyFont="1" applyFill="1" applyBorder="1" applyProtection="1">
      <protection hidden="1"/>
    </xf>
    <xf numFmtId="174" fontId="3" fillId="2" borderId="0" xfId="2" applyNumberFormat="1" applyFont="1" applyFill="1" applyProtection="1">
      <protection hidden="1"/>
    </xf>
    <xf numFmtId="173" fontId="3" fillId="2" borderId="0" xfId="0" applyNumberFormat="1" applyFont="1" applyFill="1" applyProtection="1"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2436575</xdr:colOff>
      <xdr:row>0</xdr:row>
      <xdr:rowOff>134471</xdr:rowOff>
    </xdr:from>
    <xdr:to>
      <xdr:col>4</xdr:col>
      <xdr:colOff>481793</xdr:colOff>
      <xdr:row>3</xdr:row>
      <xdr:rowOff>73907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875" y="134471"/>
          <a:ext cx="2767810" cy="863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asminka">
      <a:dk1>
        <a:srgbClr val="0B0B0B"/>
      </a:dk1>
      <a:lt1>
        <a:sysClr val="window" lastClr="FFFFFF"/>
      </a:lt1>
      <a:dk2>
        <a:srgbClr val="FE7300"/>
      </a:dk2>
      <a:lt2>
        <a:srgbClr val="FFFFFF"/>
      </a:lt2>
      <a:accent1>
        <a:srgbClr val="FE7300"/>
      </a:accent1>
      <a:accent2>
        <a:srgbClr val="E5E5E5"/>
      </a:accent2>
      <a:accent3>
        <a:srgbClr val="0B0B0B"/>
      </a:accent3>
      <a:accent4>
        <a:srgbClr val="FFE2CB"/>
      </a:accent4>
      <a:accent5>
        <a:srgbClr val="BFBFBF"/>
      </a:accent5>
      <a:accent6>
        <a:srgbClr val="7F7F7F"/>
      </a:accent6>
      <a:hlink>
        <a:srgbClr val="FE7300"/>
      </a:hlink>
      <a:folHlink>
        <a:srgbClr val="E18B4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showGridLines="0" tabSelected="1" view="pageBreakPreview" zoomScale="85" zoomScaleNormal="85" zoomScaleSheetLayoutView="85" workbookViewId="0">
      <selection activeCell="B2" sqref="B2"/>
    </sheetView>
  </sheetViews>
  <sheetFormatPr defaultColWidth="9.140625" defaultRowHeight="14.25" x14ac:dyDescent="0.2"/>
  <cols>
    <col min="1" max="1" width="1.5703125" style="2" customWidth="1"/>
    <col min="2" max="2" width="97.5703125" style="2" customWidth="1"/>
    <col min="3" max="3" width="14.5703125" style="2" customWidth="1"/>
    <col min="4" max="4" width="71.140625" style="2" customWidth="1"/>
    <col min="5" max="5" width="41.7109375" style="2" customWidth="1"/>
    <col min="6" max="16384" width="9.140625" style="2"/>
  </cols>
  <sheetData>
    <row r="1" spans="1:5" s="1" customFormat="1" ht="14.25" customHeight="1" x14ac:dyDescent="0.25"/>
    <row r="2" spans="1:5" ht="29.1" customHeight="1" x14ac:dyDescent="0.35">
      <c r="A2" s="9"/>
      <c r="B2" s="20" t="s">
        <v>19</v>
      </c>
      <c r="C2" s="21"/>
      <c r="D2" s="23"/>
      <c r="E2" s="21"/>
    </row>
    <row r="3" spans="1:5" ht="30.95" customHeight="1" x14ac:dyDescent="0.2">
      <c r="A3" s="19"/>
      <c r="B3" s="22" t="s">
        <v>20</v>
      </c>
      <c r="C3" s="21"/>
      <c r="D3" s="23"/>
      <c r="E3" s="21"/>
    </row>
    <row r="4" spans="1:5" ht="14.25" customHeight="1" x14ac:dyDescent="0.2"/>
    <row r="5" spans="1:5" ht="14.25" customHeight="1" x14ac:dyDescent="0.25">
      <c r="B5" s="2" t="s">
        <v>25</v>
      </c>
    </row>
    <row r="6" spans="1:5" ht="14.25" customHeight="1" x14ac:dyDescent="0.2"/>
    <row r="7" spans="1:5" ht="17.100000000000001" customHeight="1" x14ac:dyDescent="0.25">
      <c r="B7" s="24" t="s">
        <v>16</v>
      </c>
      <c r="C7" s="24"/>
      <c r="D7" s="25" t="s">
        <v>23</v>
      </c>
      <c r="E7" s="25"/>
    </row>
    <row r="8" spans="1:5" ht="17.100000000000001" customHeight="1" x14ac:dyDescent="0.25">
      <c r="B8" s="4"/>
      <c r="C8" s="4"/>
      <c r="D8" s="18"/>
      <c r="E8" s="18"/>
    </row>
    <row r="9" spans="1:5" ht="17.100000000000001" customHeight="1" x14ac:dyDescent="0.25">
      <c r="B9" s="26" t="s">
        <v>3</v>
      </c>
      <c r="C9" s="3"/>
      <c r="D9" s="40" t="s">
        <v>24</v>
      </c>
      <c r="E9" s="40"/>
    </row>
    <row r="10" spans="1:5" ht="17.100000000000001" customHeight="1" x14ac:dyDescent="0.2">
      <c r="B10" s="27" t="s">
        <v>1</v>
      </c>
      <c r="C10" s="12"/>
      <c r="D10" s="40"/>
      <c r="E10" s="40"/>
    </row>
    <row r="11" spans="1:5" ht="17.100000000000001" customHeight="1" x14ac:dyDescent="0.2">
      <c r="B11" s="27" t="s">
        <v>0</v>
      </c>
      <c r="C11" s="12"/>
      <c r="D11" s="40"/>
      <c r="E11" s="40"/>
    </row>
    <row r="12" spans="1:5" ht="17.100000000000001" customHeight="1" x14ac:dyDescent="0.2">
      <c r="B12" s="27" t="s">
        <v>11</v>
      </c>
      <c r="C12" s="13"/>
      <c r="D12" s="40"/>
      <c r="E12" s="40"/>
    </row>
    <row r="13" spans="1:5" ht="17.100000000000001" customHeight="1" x14ac:dyDescent="0.2">
      <c r="B13" s="27" t="s">
        <v>30</v>
      </c>
      <c r="C13" s="35">
        <f>IF(C11&lt;=C10,0,C11+C12)</f>
        <v>0</v>
      </c>
      <c r="D13" s="40"/>
      <c r="E13" s="40"/>
    </row>
    <row r="14" spans="1:5" ht="17.100000000000001" customHeight="1" x14ac:dyDescent="0.2">
      <c r="B14" s="4"/>
      <c r="C14" s="4"/>
      <c r="D14" s="8" t="str">
        <f ca="1">"Datum"&amp;" "&amp;DAY(TODAY())&amp;"."&amp;MONTH(TODAY())&amp;"."&amp;YEAR(TODAY())</f>
        <v>Datum 22.5.2024</v>
      </c>
      <c r="E14" s="7"/>
    </row>
    <row r="15" spans="1:5" ht="17.100000000000001" customHeight="1" x14ac:dyDescent="0.25">
      <c r="B15" s="26" t="s">
        <v>4</v>
      </c>
      <c r="C15" s="4"/>
      <c r="D15" s="7"/>
      <c r="E15" s="7"/>
    </row>
    <row r="16" spans="1:5" ht="17.100000000000001" customHeight="1" x14ac:dyDescent="0.2">
      <c r="B16" s="27" t="s">
        <v>21</v>
      </c>
      <c r="C16" s="16">
        <f>IFERROR(DATEDIF(C49,C13+1,"M"),0)</f>
        <v>0</v>
      </c>
      <c r="D16" s="7"/>
      <c r="E16" s="7"/>
    </row>
    <row r="17" spans="2:5" ht="17.100000000000001" customHeight="1" x14ac:dyDescent="0.2">
      <c r="B17" s="28" t="s">
        <v>29</v>
      </c>
      <c r="C17" s="13"/>
      <c r="D17" s="7"/>
      <c r="E17" s="7"/>
    </row>
    <row r="18" spans="2:5" ht="17.100000000000001" customHeight="1" x14ac:dyDescent="0.2">
      <c r="B18" s="27" t="s">
        <v>34</v>
      </c>
      <c r="C18" s="13"/>
      <c r="D18" s="7"/>
      <c r="E18" s="7"/>
    </row>
    <row r="19" spans="2:5" ht="17.100000000000001" customHeight="1" x14ac:dyDescent="0.2">
      <c r="B19" s="27" t="s">
        <v>2</v>
      </c>
      <c r="C19" s="14">
        <v>21.67</v>
      </c>
      <c r="D19" s="7"/>
      <c r="E19" s="7"/>
    </row>
    <row r="20" spans="2:5" ht="17.100000000000001" customHeight="1" x14ac:dyDescent="0.2">
      <c r="B20" s="27" t="s">
        <v>8</v>
      </c>
      <c r="C20" s="36">
        <f>IFERROR(C18/C19,0)</f>
        <v>0</v>
      </c>
      <c r="D20" s="7"/>
      <c r="E20" s="7"/>
    </row>
    <row r="21" spans="2:5" ht="17.100000000000001" customHeight="1" x14ac:dyDescent="0.25">
      <c r="B21" s="29" t="s">
        <v>22</v>
      </c>
      <c r="C21" s="37">
        <f>C16*C19+C18+C17</f>
        <v>0</v>
      </c>
      <c r="D21" s="7"/>
    </row>
    <row r="22" spans="2:5" ht="17.100000000000001" customHeight="1" x14ac:dyDescent="0.2">
      <c r="B22" s="4"/>
      <c r="C22" s="4"/>
      <c r="D22" s="7"/>
    </row>
    <row r="23" spans="2:5" ht="17.100000000000001" customHeight="1" x14ac:dyDescent="0.25">
      <c r="B23" s="26" t="s">
        <v>5</v>
      </c>
      <c r="C23" s="4"/>
      <c r="D23" s="7"/>
    </row>
    <row r="24" spans="2:5" ht="17.100000000000001" customHeight="1" x14ac:dyDescent="0.2">
      <c r="B24" s="27" t="s">
        <v>31</v>
      </c>
      <c r="C24" s="13"/>
      <c r="D24" s="7"/>
    </row>
    <row r="25" spans="2:5" ht="17.100000000000001" customHeight="1" x14ac:dyDescent="0.2">
      <c r="B25" s="27" t="s">
        <v>7</v>
      </c>
      <c r="C25" s="13"/>
      <c r="D25" s="7"/>
    </row>
    <row r="26" spans="2:5" ht="17.100000000000001" customHeight="1" x14ac:dyDescent="0.2">
      <c r="B26" s="27" t="s">
        <v>6</v>
      </c>
      <c r="C26" s="14"/>
      <c r="D26" s="7"/>
    </row>
    <row r="27" spans="2:5" ht="17.100000000000001" customHeight="1" x14ac:dyDescent="0.2">
      <c r="B27" s="27" t="s">
        <v>18</v>
      </c>
      <c r="C27" s="38">
        <f>IFERROR(C26/C24,0)</f>
        <v>0</v>
      </c>
      <c r="D27" s="7"/>
    </row>
    <row r="28" spans="2:5" ht="17.100000000000001" customHeight="1" x14ac:dyDescent="0.2">
      <c r="B28" s="27" t="s">
        <v>9</v>
      </c>
      <c r="C28" s="38">
        <f>IFERROR(C21/C25,0)</f>
        <v>0</v>
      </c>
      <c r="D28" s="7"/>
    </row>
    <row r="29" spans="2:5" ht="17.100000000000001" customHeight="1" x14ac:dyDescent="0.2">
      <c r="B29" s="27" t="s">
        <v>12</v>
      </c>
      <c r="C29" s="39">
        <f>C28*C24</f>
        <v>0</v>
      </c>
      <c r="D29" s="7"/>
    </row>
    <row r="30" spans="2:5" ht="17.100000000000001" customHeight="1" x14ac:dyDescent="0.2">
      <c r="B30" s="27" t="s">
        <v>17</v>
      </c>
      <c r="C30" s="15"/>
      <c r="D30" s="7"/>
    </row>
    <row r="31" spans="2:5" ht="17.100000000000001" customHeight="1" x14ac:dyDescent="0.25">
      <c r="B31" s="29" t="s">
        <v>13</v>
      </c>
      <c r="C31" s="37">
        <f>C26+C29-C30</f>
        <v>0</v>
      </c>
    </row>
    <row r="32" spans="2:5" ht="17.100000000000001" customHeight="1" x14ac:dyDescent="0.2">
      <c r="B32" s="4"/>
      <c r="C32" s="4"/>
    </row>
    <row r="33" spans="2:3" ht="17.100000000000001" customHeight="1" x14ac:dyDescent="0.25">
      <c r="B33" s="26" t="s">
        <v>28</v>
      </c>
      <c r="C33" s="4"/>
    </row>
    <row r="34" spans="2:3" ht="17.100000000000001" customHeight="1" x14ac:dyDescent="0.25">
      <c r="B34" s="26" t="s">
        <v>32</v>
      </c>
      <c r="C34" s="4"/>
    </row>
    <row r="35" spans="2:3" ht="17.100000000000001" customHeight="1" x14ac:dyDescent="0.2">
      <c r="B35" s="27" t="s">
        <v>14</v>
      </c>
      <c r="C35" s="6"/>
    </row>
    <row r="36" spans="2:3" ht="17.100000000000001" customHeight="1" x14ac:dyDescent="0.2">
      <c r="B36" s="27" t="s">
        <v>26</v>
      </c>
      <c r="C36" s="5">
        <f>C35/C19</f>
        <v>0</v>
      </c>
    </row>
    <row r="37" spans="2:3" ht="17.100000000000001" customHeight="1" x14ac:dyDescent="0.2">
      <c r="B37" s="27" t="s">
        <v>10</v>
      </c>
      <c r="C37" s="5">
        <f>C36*C31</f>
        <v>0</v>
      </c>
    </row>
    <row r="38" spans="2:3" ht="17.100000000000001" customHeight="1" x14ac:dyDescent="0.2">
      <c r="B38" s="27" t="s">
        <v>35</v>
      </c>
      <c r="C38" s="5">
        <f>C20*C35</f>
        <v>0</v>
      </c>
    </row>
    <row r="39" spans="2:3" ht="17.100000000000001" customHeight="1" x14ac:dyDescent="0.25">
      <c r="B39" s="30" t="s">
        <v>15</v>
      </c>
      <c r="C39" s="34">
        <f>C38+C37</f>
        <v>0</v>
      </c>
    </row>
    <row r="40" spans="2:3" ht="17.100000000000001" customHeight="1" x14ac:dyDescent="0.2">
      <c r="B40" s="4"/>
      <c r="C40" s="4"/>
    </row>
    <row r="41" spans="2:3" ht="17.100000000000001" customHeight="1" x14ac:dyDescent="0.25">
      <c r="B41" s="26" t="s">
        <v>33</v>
      </c>
      <c r="C41" s="4"/>
    </row>
    <row r="42" spans="2:3" ht="17.100000000000001" customHeight="1" x14ac:dyDescent="0.2">
      <c r="B42" s="27" t="s">
        <v>27</v>
      </c>
      <c r="C42" s="5">
        <f>C35*13/12</f>
        <v>0</v>
      </c>
    </row>
    <row r="43" spans="2:3" ht="17.100000000000001" customHeight="1" x14ac:dyDescent="0.2">
      <c r="B43" s="27" t="s">
        <v>26</v>
      </c>
      <c r="C43" s="5">
        <f>C42/C19</f>
        <v>0</v>
      </c>
    </row>
    <row r="44" spans="2:3" ht="17.100000000000001" customHeight="1" x14ac:dyDescent="0.2">
      <c r="B44" s="27" t="s">
        <v>10</v>
      </c>
      <c r="C44" s="5">
        <f>C43*C31</f>
        <v>0</v>
      </c>
    </row>
    <row r="45" spans="2:3" ht="17.100000000000001" customHeight="1" x14ac:dyDescent="0.2">
      <c r="B45" s="27" t="s">
        <v>35</v>
      </c>
      <c r="C45" s="5">
        <f>C42*C20</f>
        <v>0</v>
      </c>
    </row>
    <row r="46" spans="2:3" ht="17.100000000000001" customHeight="1" thickBot="1" x14ac:dyDescent="0.3">
      <c r="B46" s="31" t="s">
        <v>15</v>
      </c>
      <c r="C46" s="34">
        <f>C45+C44</f>
        <v>0</v>
      </c>
    </row>
    <row r="47" spans="2:3" x14ac:dyDescent="0.2">
      <c r="B47" s="4"/>
      <c r="C47" s="4"/>
    </row>
    <row r="48" spans="2:3" x14ac:dyDescent="0.2">
      <c r="B48" s="32"/>
      <c r="C48" s="10"/>
    </row>
    <row r="49" spans="2:3" x14ac:dyDescent="0.2">
      <c r="B49" s="33"/>
      <c r="C49" s="17">
        <f>IF(YEAR(C10)&lt;&gt;YEAR(C13),DATE(YEAR(C13),1,1),IF(DAY(C10)=1,C10,EOMONTH(C10,0)+1))</f>
        <v>32</v>
      </c>
    </row>
    <row r="50" spans="2:3" x14ac:dyDescent="0.2">
      <c r="B50" s="32"/>
      <c r="C50" s="11"/>
    </row>
    <row r="51" spans="2:3" x14ac:dyDescent="0.2">
      <c r="B51" s="33"/>
    </row>
    <row r="52" spans="2:3" x14ac:dyDescent="0.2">
      <c r="B52" s="33"/>
    </row>
    <row r="53" spans="2:3" x14ac:dyDescent="0.2">
      <c r="B53" s="33"/>
    </row>
    <row r="54" spans="2:3" x14ac:dyDescent="0.2">
      <c r="B54" s="33"/>
    </row>
    <row r="55" spans="2:3" x14ac:dyDescent="0.2">
      <c r="B55" s="33"/>
    </row>
    <row r="56" spans="2:3" x14ac:dyDescent="0.2">
      <c r="B56" s="33"/>
    </row>
    <row r="57" spans="2:3" x14ac:dyDescent="0.2">
      <c r="B57" s="33"/>
    </row>
    <row r="58" spans="2:3" x14ac:dyDescent="0.2">
      <c r="B58" s="33"/>
    </row>
    <row r="59" spans="2:3" x14ac:dyDescent="0.2">
      <c r="B59" s="33"/>
    </row>
    <row r="60" spans="2:3" x14ac:dyDescent="0.2">
      <c r="B60" s="33"/>
    </row>
  </sheetData>
  <sheetProtection algorithmName="SHA-512" hashValue="D3K8FRcEEmwcaM8lr7wqFdOpjVn0HUxkmSW7L4b3Wofkp4jRo470uFvMTeMaL5xTnk+qUBDtfFxJcl0UgeJFIg==" saltValue="IziVf5lXpyZ6BGH+At+rTw==" spinCount="100000" sheet="1" objects="1" scenarios="1"/>
  <mergeCells count="1">
    <mergeCell ref="D9:E13"/>
  </mergeCells>
  <dataValidations count="6">
    <dataValidation type="date" allowBlank="1" showInputMessage="1" showErrorMessage="1" sqref="C10:C11" xr:uid="{DB71F5BF-3BB4-4B98-819E-FA86BAC149E9}">
      <formula1>32874</formula1>
      <formula2>73051</formula2>
    </dataValidation>
    <dataValidation type="whole" allowBlank="1" showInputMessage="1" showErrorMessage="1" sqref="C17:C18" xr:uid="{3168BF41-5E41-46E4-814D-D0A9D51342AF}">
      <formula1>0</formula1>
      <formula2>31</formula2>
    </dataValidation>
    <dataValidation type="whole" allowBlank="1" showInputMessage="1" showErrorMessage="1" sqref="C24" xr:uid="{FADFD7B7-1899-485C-8E74-0D46FAB17D14}">
      <formula1>0</formula1>
      <formula2>150</formula2>
    </dataValidation>
    <dataValidation type="decimal" allowBlank="1" showInputMessage="1" showErrorMessage="1" sqref="C25" xr:uid="{6B78237F-05D2-47A6-B0C0-F1B668F6107F}">
      <formula1>0</formula1>
      <formula2>366</formula2>
    </dataValidation>
    <dataValidation type="decimal" allowBlank="1" showInputMessage="1" showErrorMessage="1" sqref="C26" xr:uid="{9D3DED15-A7E5-400E-AC62-86415F67EF6C}">
      <formula1>0</formula1>
      <formula2>150</formula2>
    </dataValidation>
    <dataValidation type="decimal" allowBlank="1" showInputMessage="1" showErrorMessage="1" sqref="C35" xr:uid="{33B6F76C-B611-480B-80E1-20D6A7547271}">
      <formula1>0</formula1>
      <formula2>1000000</formula2>
    </dataValidation>
  </dataValidations>
  <pageMargins left="0.78740157480314965" right="0.78740157480314965" top="1.1811023622047245" bottom="1.1811023622047245" header="0.31496062992125984" footer="0.31496062992125984"/>
  <pageSetup paperSize="9" scale="75" orientation="portrait" r:id="rId1"/>
  <colBreaks count="1" manualBreakCount="1">
    <brk id="3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Auszahlung Hans Muster</vt:lpstr>
      <vt:lpstr>'Auszahlung Hans Muster'!Print_Area</vt:lpstr>
    </vt:vector>
  </TitlesOfParts>
  <Company>Rasminka GmbH</Company>
  <LinksUpToDate>false</LinksUpToDate>
  <SharedDoc>false</SharedDoc>
  <HyperlinkBase>https://www.abrechnungen.ch/downloads/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Excel-Rechner zur Berechnung der Austrittsleistung bei Kündigung für Monatslöhner</dc:title>
  <dc:subject>Vereinfachen Sie den Abrechnungsprozess bei Mitarbeiterkündigungen mit unserem Excel-Rechner, der die finale Lohnabrechnung unter Berücksichtigung aller relevanten Faktoren wie Ferienguthaben und angebrochene Monate schnell und genau ermöglicht.</dc:subject>
  <dc:creator>Rasminka GmbH</dc:creator>
  <cp:keywords>Austrittsleistung, Kündigung, Lohnabrechnung, Ferienguthaben, Mitarbeiterabrechnung, Entgeltberechnung, Monatslohn, Abrechnungsprozess, Personalverwaltung, Lohnanspruch</cp:keywords>
  <cp:lastModifiedBy>YN</cp:lastModifiedBy>
  <cp:lastPrinted>2024-05-16T13:18:54Z</cp:lastPrinted>
  <dcterms:created xsi:type="dcterms:W3CDTF">2016-12-15T09:20:05Z</dcterms:created>
  <dcterms:modified xsi:type="dcterms:W3CDTF">2024-05-22T13:23:45Z</dcterms:modified>
  <cp:category>Personalwesen, Lohnabrechnung, Mitarbeitermanagement, Arbeitsrecht, Finanzmanagement, Unternehmensführung, Compliance, Buchhaltung, Personalplanung, Effizienzsteigerung</cp:category>
  <cp:contentStatus>öffentlich</cp:contentStatus>
</cp:coreProperties>
</file>